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Jhargram_Raj_College\Department\Data for NAAC\Study Material Pradipta Ghosh\Excel Sheets Experiments\"/>
    </mc:Choice>
  </mc:AlternateContent>
  <xr:revisionPtr revIDLastSave="0" documentId="13_ncr:1_{D924AA52-F8A7-46F6-B261-C5FD249669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HmetryDibasic" sheetId="5" r:id="rId1"/>
    <sheet name="Example" sheetId="8" r:id="rId2"/>
  </sheets>
  <definedNames>
    <definedName name="_xlnm._FilterDatabase" localSheetId="1" hidden="1">Example!$A$1:$E$29</definedName>
    <definedName name="_xlnm._FilterDatabase" localSheetId="0" hidden="1">pHmetryDibasic!$A$1:$E$29</definedName>
    <definedName name="a_initial" localSheetId="1">Example!#REF!</definedName>
    <definedName name="a_initial" localSheetId="0">pHmetryDibasic!#REF!</definedName>
    <definedName name="a_initial">#REF!</definedName>
    <definedName name="b_initial" localSheetId="1">Example!#REF!</definedName>
    <definedName name="b_initial" localSheetId="0">pHmetryDibasic!#REF!</definedName>
    <definedName name="b_initial">#REF!</definedName>
    <definedName name="c_initial" localSheetId="1">Example!#REF!</definedName>
    <definedName name="c_initial" localSheetId="0">pHmetryDibasic!#REF!</definedName>
    <definedName name="c_initial">#REF!</definedName>
    <definedName name="d_initial" localSheetId="1">Example!#REF!</definedName>
    <definedName name="d_initial" localSheetId="0">pHmetryDibasic!#REF!</definedName>
    <definedName name="d_initial">#REF!</definedName>
    <definedName name="Drop_number" localSheetId="1">Example!#REF!</definedName>
    <definedName name="Drop_number" localSheetId="0">pHmetryDibasic!#REF!</definedName>
    <definedName name="Drop_number">#REF!</definedName>
    <definedName name="drop_volume" localSheetId="1">Example!#REF!</definedName>
    <definedName name="drop_volume" localSheetId="0">pHmetryDibasic!#REF!</definedName>
    <definedName name="drop_volume">#REF!</definedName>
    <definedName name="dropvol" localSheetId="1">Example!$E$29</definedName>
    <definedName name="dropvol" localSheetId="0">pHmetryDibasic!$E$29</definedName>
    <definedName name="dropvol">#REF!</definedName>
    <definedName name="solver_adj" localSheetId="1" hidden="1">Example!#REF!</definedName>
    <definedName name="solver_adj" localSheetId="0" hidden="1">pHmetryDibasic!#REF!</definedName>
    <definedName name="solver_cvg" localSheetId="1" hidden="1">0.000001</definedName>
    <definedName name="solver_cvg" localSheetId="0" hidden="1">0.000001</definedName>
    <definedName name="solver_drv" localSheetId="1" hidden="1">1</definedName>
    <definedName name="solver_drv" localSheetId="0" hidden="1">1</definedName>
    <definedName name="solver_est" localSheetId="1" hidden="1">1</definedName>
    <definedName name="solver_est" localSheetId="0" hidden="1">1</definedName>
    <definedName name="solver_itr" localSheetId="1" hidden="1">10000</definedName>
    <definedName name="solver_itr" localSheetId="0" hidden="1">10000</definedName>
    <definedName name="solver_lin" localSheetId="1" hidden="1">2</definedName>
    <definedName name="solver_lin" localSheetId="0" hidden="1">2</definedName>
    <definedName name="solver_neg" localSheetId="1" hidden="1">2</definedName>
    <definedName name="solver_neg" localSheetId="0" hidden="1">2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Example!#REF!</definedName>
    <definedName name="solver_opt" localSheetId="0" hidden="1">pHmetryDibasic!#REF!</definedName>
    <definedName name="solver_pre" localSheetId="1" hidden="1">0.0000001</definedName>
    <definedName name="solver_pre" localSheetId="0" hidden="1">0.0000001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tim" localSheetId="1" hidden="1">500</definedName>
    <definedName name="solver_tim" localSheetId="0" hidden="1">500</definedName>
    <definedName name="solver_tol" localSheetId="1" hidden="1">0.01</definedName>
    <definedName name="solver_tol" localSheetId="0" hidden="1">0.01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8" l="1"/>
  <c r="M25" i="8"/>
  <c r="K23" i="8"/>
  <c r="K22" i="8"/>
  <c r="J21" i="8"/>
  <c r="I19" i="8"/>
  <c r="B3" i="8"/>
  <c r="C3" i="8" s="1"/>
  <c r="C2" i="8"/>
  <c r="B2" i="8"/>
  <c r="K22" i="5"/>
  <c r="M25" i="5"/>
  <c r="K23" i="5"/>
  <c r="B2" i="5"/>
  <c r="C2" i="5" s="1"/>
  <c r="B3" i="5" l="1"/>
  <c r="B4" i="8"/>
  <c r="E2" i="8"/>
  <c r="I19" i="5"/>
  <c r="J21" i="5" s="1"/>
  <c r="C3" i="5" l="1"/>
  <c r="E2" i="5"/>
  <c r="B4" i="5"/>
  <c r="B5" i="5" s="1"/>
  <c r="E3" i="8"/>
  <c r="B5" i="8"/>
  <c r="C4" i="8"/>
  <c r="C4" i="5" l="1"/>
  <c r="E3" i="5"/>
  <c r="B6" i="8"/>
  <c r="C5" i="8"/>
  <c r="E4" i="8"/>
  <c r="E4" i="5"/>
  <c r="B6" i="5"/>
  <c r="C5" i="5"/>
  <c r="E5" i="8" l="1"/>
  <c r="B7" i="8"/>
  <c r="C6" i="8"/>
  <c r="E5" i="5"/>
  <c r="B7" i="5"/>
  <c r="C6" i="5"/>
  <c r="B8" i="8" l="1"/>
  <c r="C7" i="8"/>
  <c r="E6" i="8"/>
  <c r="C7" i="5"/>
  <c r="B8" i="5"/>
  <c r="E6" i="5"/>
  <c r="B9" i="8" l="1"/>
  <c r="C8" i="8"/>
  <c r="E7" i="8"/>
  <c r="E7" i="5"/>
  <c r="C8" i="5"/>
  <c r="B9" i="5"/>
  <c r="E8" i="8" l="1"/>
  <c r="B10" i="8"/>
  <c r="C9" i="8"/>
  <c r="B10" i="5"/>
  <c r="C9" i="5"/>
  <c r="E8" i="5"/>
  <c r="B11" i="8" l="1"/>
  <c r="E9" i="8"/>
  <c r="C10" i="8"/>
  <c r="C10" i="5"/>
  <c r="B11" i="5"/>
  <c r="E9" i="5"/>
  <c r="C11" i="8" l="1"/>
  <c r="E10" i="8"/>
  <c r="B12" i="8"/>
  <c r="C11" i="5"/>
  <c r="E10" i="5"/>
  <c r="B12" i="5"/>
  <c r="C12" i="8" l="1"/>
  <c r="E11" i="8"/>
  <c r="B13" i="8"/>
  <c r="B13" i="5"/>
  <c r="C12" i="5"/>
  <c r="E11" i="5"/>
  <c r="B14" i="8" l="1"/>
  <c r="C13" i="8"/>
  <c r="E12" i="8"/>
  <c r="E12" i="5"/>
  <c r="B14" i="5"/>
  <c r="C13" i="5"/>
  <c r="C14" i="8" l="1"/>
  <c r="E13" i="8"/>
  <c r="B15" i="8"/>
  <c r="B15" i="5"/>
  <c r="C14" i="5"/>
  <c r="E13" i="5"/>
  <c r="B16" i="8" l="1"/>
  <c r="C15" i="8"/>
  <c r="E14" i="8"/>
  <c r="C15" i="5"/>
  <c r="B16" i="5"/>
  <c r="E14" i="5"/>
  <c r="B17" i="8" l="1"/>
  <c r="C16" i="8"/>
  <c r="E15" i="8"/>
  <c r="E15" i="5"/>
  <c r="C16" i="5"/>
  <c r="B17" i="5"/>
  <c r="E16" i="8" l="1"/>
  <c r="B18" i="8"/>
  <c r="C17" i="8"/>
  <c r="B18" i="5"/>
  <c r="C17" i="5"/>
  <c r="E16" i="5"/>
  <c r="B19" i="8" l="1"/>
  <c r="C18" i="8"/>
  <c r="E17" i="8"/>
  <c r="C18" i="5"/>
  <c r="B19" i="5"/>
  <c r="E17" i="5"/>
  <c r="C19" i="8" l="1"/>
  <c r="E18" i="8"/>
  <c r="B20" i="8"/>
  <c r="B20" i="5"/>
  <c r="E18" i="5"/>
  <c r="C19" i="5"/>
  <c r="E19" i="8" l="1"/>
  <c r="B21" i="8"/>
  <c r="C20" i="8"/>
  <c r="C20" i="5"/>
  <c r="E19" i="5"/>
  <c r="B21" i="5"/>
  <c r="C21" i="8" l="1"/>
  <c r="E20" i="8"/>
  <c r="B22" i="8"/>
  <c r="E20" i="5"/>
  <c r="C21" i="5"/>
  <c r="B22" i="5"/>
  <c r="E21" i="8" l="1"/>
  <c r="B23" i="8"/>
  <c r="C22" i="8"/>
  <c r="E21" i="5"/>
  <c r="C22" i="5"/>
  <c r="B23" i="5"/>
  <c r="C23" i="8" l="1"/>
  <c r="E22" i="8"/>
  <c r="B24" i="8"/>
  <c r="E22" i="5"/>
  <c r="C23" i="5"/>
  <c r="B24" i="5"/>
  <c r="B25" i="8" l="1"/>
  <c r="E23" i="8"/>
  <c r="C24" i="8"/>
  <c r="B25" i="5"/>
  <c r="C24" i="5"/>
  <c r="E23" i="5"/>
  <c r="B26" i="8" l="1"/>
  <c r="C25" i="8"/>
  <c r="E24" i="8"/>
  <c r="E24" i="5"/>
  <c r="C25" i="5"/>
  <c r="B26" i="5"/>
  <c r="E25" i="8" l="1"/>
  <c r="B27" i="8"/>
  <c r="C26" i="8"/>
  <c r="E25" i="5"/>
  <c r="B27" i="5"/>
  <c r="C26" i="5"/>
  <c r="B28" i="8" l="1"/>
  <c r="C27" i="8"/>
  <c r="E26" i="8"/>
  <c r="B28" i="5"/>
  <c r="C27" i="5"/>
  <c r="E26" i="5"/>
  <c r="C28" i="8" l="1"/>
  <c r="E27" i="8"/>
  <c r="E27" i="5"/>
  <c r="C28" i="5"/>
</calcChain>
</file>

<file path=xl/sharedStrings.xml><?xml version="1.0" encoding="utf-8"?>
<sst xmlns="http://schemas.openxmlformats.org/spreadsheetml/2006/main" count="56" uniqueCount="23">
  <si>
    <t>No. of drops</t>
  </si>
  <si>
    <t>Total no. of drops</t>
  </si>
  <si>
    <t>Volume (ml)</t>
  </si>
  <si>
    <t>Volume of one drop of titrant (ml) =</t>
  </si>
  <si>
    <t>Room temperature</t>
  </si>
  <si>
    <t>°C</t>
  </si>
  <si>
    <t>ml</t>
  </si>
  <si>
    <t>pH</t>
  </si>
  <si>
    <t>d(pH)/dn</t>
  </si>
  <si>
    <t>Strength of NaOH =</t>
  </si>
  <si>
    <t>(N)</t>
  </si>
  <si>
    <t>No. of drops required for equivalence =</t>
  </si>
  <si>
    <t>Vol. required for equivalence =</t>
  </si>
  <si>
    <t>Vol. of the supplied acid pipetted out =</t>
  </si>
  <si>
    <t>First neutralization appears at</t>
  </si>
  <si>
    <t>drops =</t>
  </si>
  <si>
    <t>Second neutralization appears at</t>
  </si>
  <si>
    <t>pKa(1) =</t>
  </si>
  <si>
    <t>pKa(2) =</t>
  </si>
  <si>
    <t>Strength of the supplied dibasic acid =</t>
  </si>
  <si>
    <t>pKa(2) appears at the 3/4 th of the neutralization of the total acid, which is =</t>
  </si>
  <si>
    <t>drops</t>
  </si>
  <si>
    <t>Insert values in the highlighted cells only, leave other cells unaltered; the graph will be plot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</si>
</sst>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2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2" borderId="0" xfId="0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/>
              <a:t>pH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pHmetryDibasic!$B$2:$B$27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pHmetryDibasic!$D$2:$D$27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8-4C71-86DB-8D23A3B39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6576"/>
        <c:axId val="786577408"/>
      </c:scatterChart>
      <c:valAx>
        <c:axId val="786576576"/>
        <c:scaling>
          <c:orientation val="minMax"/>
          <c:max val="4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7408"/>
        <c:crosses val="autoZero"/>
        <c:crossBetween val="midCat"/>
      </c:valAx>
      <c:valAx>
        <c:axId val="786577408"/>
        <c:scaling>
          <c:orientation val="minMax"/>
          <c:max val="9"/>
          <c:min val="4.5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/>
              <a:t>d(pH)/dn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pHmetryDibasic!$B$2:$B$27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pHmetryDibasic!$E$2:$E$27</c:f>
              <c:numCache>
                <c:formatCode>0.000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E8-40BA-A5EC-E1DB7C4C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5744"/>
        <c:axId val="786573664"/>
      </c:scatterChart>
      <c:valAx>
        <c:axId val="786575744"/>
        <c:scaling>
          <c:orientation val="minMax"/>
          <c:max val="4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3664"/>
        <c:crosses val="autoZero"/>
        <c:crossBetween val="midCat"/>
      </c:valAx>
      <c:valAx>
        <c:axId val="786573664"/>
        <c:scaling>
          <c:orientation val="minMax"/>
          <c:max val="0.92"/>
          <c:min val="3.5000000000000003E-2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/>
              <a:t>pH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Example!$B$2:$B$27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Example!$D$2:$D$27</c:f>
              <c:numCache>
                <c:formatCode>0.00</c:formatCode>
                <c:ptCount val="26"/>
                <c:pt idx="0">
                  <c:v>4.7699999999999996</c:v>
                </c:pt>
                <c:pt idx="1">
                  <c:v>4.75</c:v>
                </c:pt>
                <c:pt idx="2">
                  <c:v>4.7300000000000004</c:v>
                </c:pt>
                <c:pt idx="3">
                  <c:v>4.7300000000000004</c:v>
                </c:pt>
                <c:pt idx="4">
                  <c:v>4.72</c:v>
                </c:pt>
                <c:pt idx="5">
                  <c:v>4.71</c:v>
                </c:pt>
                <c:pt idx="6">
                  <c:v>4.71</c:v>
                </c:pt>
                <c:pt idx="7">
                  <c:v>4.71</c:v>
                </c:pt>
                <c:pt idx="8">
                  <c:v>4.72</c:v>
                </c:pt>
                <c:pt idx="9">
                  <c:v>4.7300000000000004</c:v>
                </c:pt>
                <c:pt idx="10">
                  <c:v>4.74</c:v>
                </c:pt>
                <c:pt idx="11">
                  <c:v>4.78</c:v>
                </c:pt>
                <c:pt idx="12">
                  <c:v>4.8600000000000003</c:v>
                </c:pt>
                <c:pt idx="13">
                  <c:v>4.96</c:v>
                </c:pt>
                <c:pt idx="14">
                  <c:v>5.09</c:v>
                </c:pt>
                <c:pt idx="15">
                  <c:v>5.22</c:v>
                </c:pt>
                <c:pt idx="16">
                  <c:v>5.32</c:v>
                </c:pt>
                <c:pt idx="17">
                  <c:v>5.4</c:v>
                </c:pt>
                <c:pt idx="18">
                  <c:v>5.51</c:v>
                </c:pt>
                <c:pt idx="19">
                  <c:v>5.61</c:v>
                </c:pt>
                <c:pt idx="20">
                  <c:v>5.77</c:v>
                </c:pt>
                <c:pt idx="21">
                  <c:v>6.12</c:v>
                </c:pt>
                <c:pt idx="22">
                  <c:v>7.94</c:v>
                </c:pt>
                <c:pt idx="23">
                  <c:v>8.3699999999999992</c:v>
                </c:pt>
                <c:pt idx="24">
                  <c:v>8.58</c:v>
                </c:pt>
                <c:pt idx="25">
                  <c:v>8.69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43-48D3-ADB4-B59887FC0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6576"/>
        <c:axId val="786577408"/>
      </c:scatterChart>
      <c:valAx>
        <c:axId val="786576576"/>
        <c:scaling>
          <c:orientation val="minMax"/>
          <c:max val="4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7408"/>
        <c:crosses val="autoZero"/>
        <c:crossBetween val="midCat"/>
      </c:valAx>
      <c:valAx>
        <c:axId val="786577408"/>
        <c:scaling>
          <c:orientation val="minMax"/>
          <c:max val="9"/>
          <c:min val="4.5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/>
              <a:t>d(pH)/dn vs.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Example!$B$2:$B$27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</c:numCache>
            </c:numRef>
          </c:xVal>
          <c:yVal>
            <c:numRef>
              <c:f>Example!$E$2:$E$27</c:f>
              <c:numCache>
                <c:formatCode>0.000</c:formatCode>
                <c:ptCount val="26"/>
                <c:pt idx="0">
                  <c:v>1.9999999999999574E-2</c:v>
                </c:pt>
                <c:pt idx="1">
                  <c:v>1.9999999999999574E-2</c:v>
                </c:pt>
                <c:pt idx="2">
                  <c:v>0</c:v>
                </c:pt>
                <c:pt idx="3">
                  <c:v>1.0000000000000675E-2</c:v>
                </c:pt>
                <c:pt idx="4">
                  <c:v>9.9999999999997868E-3</c:v>
                </c:pt>
                <c:pt idx="5">
                  <c:v>0</c:v>
                </c:pt>
                <c:pt idx="6">
                  <c:v>0</c:v>
                </c:pt>
                <c:pt idx="7">
                  <c:v>9.9999999999997868E-3</c:v>
                </c:pt>
                <c:pt idx="8">
                  <c:v>1.0000000000000675E-2</c:v>
                </c:pt>
                <c:pt idx="9">
                  <c:v>9.9999999999997868E-3</c:v>
                </c:pt>
                <c:pt idx="10">
                  <c:v>2.0000000000000018E-2</c:v>
                </c:pt>
                <c:pt idx="11">
                  <c:v>4.0000000000000036E-2</c:v>
                </c:pt>
                <c:pt idx="12">
                  <c:v>4.9999999999999822E-2</c:v>
                </c:pt>
                <c:pt idx="13">
                  <c:v>6.4999999999999947E-2</c:v>
                </c:pt>
                <c:pt idx="14">
                  <c:v>6.4999999999999947E-2</c:v>
                </c:pt>
                <c:pt idx="15">
                  <c:v>5.0000000000000266E-2</c:v>
                </c:pt>
                <c:pt idx="16">
                  <c:v>4.0000000000000036E-2</c:v>
                </c:pt>
                <c:pt idx="17">
                  <c:v>5.4999999999999716E-2</c:v>
                </c:pt>
                <c:pt idx="18">
                  <c:v>5.0000000000000266E-2</c:v>
                </c:pt>
                <c:pt idx="19">
                  <c:v>7.9999999999999627E-2</c:v>
                </c:pt>
                <c:pt idx="20">
                  <c:v>0.17500000000000027</c:v>
                </c:pt>
                <c:pt idx="21">
                  <c:v>0.91000000000000014</c:v>
                </c:pt>
                <c:pt idx="22">
                  <c:v>0.21499999999999941</c:v>
                </c:pt>
                <c:pt idx="23">
                  <c:v>0.10500000000000043</c:v>
                </c:pt>
                <c:pt idx="24">
                  <c:v>5.4999999999999716E-2</c:v>
                </c:pt>
                <c:pt idx="25">
                  <c:v>3.5000000000000142E-2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67-437E-A6FA-4B0F76091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575744"/>
        <c:axId val="786573664"/>
      </c:scatterChart>
      <c:valAx>
        <c:axId val="786575744"/>
        <c:scaling>
          <c:orientation val="minMax"/>
          <c:max val="4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3664"/>
        <c:crosses val="autoZero"/>
        <c:crossBetween val="midCat"/>
      </c:valAx>
      <c:valAx>
        <c:axId val="786573664"/>
        <c:scaling>
          <c:orientation val="minMax"/>
          <c:max val="0.92"/>
          <c:min val="3.5000000000000003E-2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7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0</xdr:row>
      <xdr:rowOff>9524</xdr:rowOff>
    </xdr:from>
    <xdr:to>
      <xdr:col>9</xdr:col>
      <xdr:colOff>298450</xdr:colOff>
      <xdr:row>14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9D988C-AC9B-4AE6-AE8E-2838AC35C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384175</xdr:colOff>
      <xdr:row>0</xdr:row>
      <xdr:rowOff>15874</xdr:rowOff>
    </xdr:from>
    <xdr:to>
      <xdr:col>13</xdr:col>
      <xdr:colOff>596900</xdr:colOff>
      <xdr:row>14</xdr:row>
      <xdr:rowOff>69849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D2293E-98F1-488C-864C-CA2ABC602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0</xdr:row>
      <xdr:rowOff>9524</xdr:rowOff>
    </xdr:from>
    <xdr:to>
      <xdr:col>9</xdr:col>
      <xdr:colOff>298450</xdr:colOff>
      <xdr:row>14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DB952A-4AE8-4E69-B2D0-06AA25C73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384175</xdr:colOff>
      <xdr:row>0</xdr:row>
      <xdr:rowOff>15874</xdr:rowOff>
    </xdr:from>
    <xdr:to>
      <xdr:col>13</xdr:col>
      <xdr:colOff>596900</xdr:colOff>
      <xdr:row>14</xdr:row>
      <xdr:rowOff>69849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D8E86A-4BFE-4C9B-8AEE-09127F92E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4192-E6E3-40FE-BD3D-230864C4B313}">
  <dimension ref="A1:N29"/>
  <sheetViews>
    <sheetView tabSelected="1" topLeftCell="A11" workbookViewId="0">
      <selection activeCell="R17" sqref="R17"/>
    </sheetView>
  </sheetViews>
  <sheetFormatPr defaultRowHeight="14.5" x14ac:dyDescent="0.35"/>
  <cols>
    <col min="1" max="1" width="6.1796875" customWidth="1"/>
    <col min="2" max="2" width="8.54296875" customWidth="1"/>
    <col min="3" max="3" width="7.7265625" customWidth="1"/>
    <col min="4" max="4" width="6.08984375" customWidth="1"/>
    <col min="5" max="5" width="9.26953125" customWidth="1"/>
    <col min="8" max="8" width="11.81640625" bestFit="1" customWidth="1"/>
  </cols>
  <sheetData>
    <row r="1" spans="1:9" ht="30" customHeight="1" x14ac:dyDescent="0.35">
      <c r="A1" s="3" t="s">
        <v>0</v>
      </c>
      <c r="B1" s="3" t="s">
        <v>1</v>
      </c>
      <c r="C1" s="3" t="s">
        <v>2</v>
      </c>
      <c r="D1" s="4" t="s">
        <v>7</v>
      </c>
      <c r="E1" s="3" t="s">
        <v>8</v>
      </c>
    </row>
    <row r="2" spans="1:9" x14ac:dyDescent="0.35">
      <c r="A2" s="24"/>
      <c r="B2" s="5">
        <f>A2</f>
        <v>0</v>
      </c>
      <c r="C2" s="6">
        <f t="shared" ref="C2:C15" si="0">B2*dropvol</f>
        <v>0</v>
      </c>
      <c r="D2" s="25"/>
      <c r="E2" s="7" t="e">
        <f t="shared" ref="E2:E27" si="1">ABS((D3-D2)/(B3-B2))</f>
        <v>#DIV/0!</v>
      </c>
    </row>
    <row r="3" spans="1:9" x14ac:dyDescent="0.35">
      <c r="A3" s="24"/>
      <c r="B3" s="5">
        <f>A3+B2</f>
        <v>0</v>
      </c>
      <c r="C3" s="6">
        <f t="shared" si="0"/>
        <v>0</v>
      </c>
      <c r="D3" s="25"/>
      <c r="E3" s="7" t="e">
        <f t="shared" si="1"/>
        <v>#DIV/0!</v>
      </c>
      <c r="F3" s="1"/>
    </row>
    <row r="4" spans="1:9" x14ac:dyDescent="0.35">
      <c r="A4" s="24"/>
      <c r="B4" s="5">
        <f t="shared" ref="B4:B28" si="2">A4+B3</f>
        <v>0</v>
      </c>
      <c r="C4" s="6">
        <f t="shared" si="0"/>
        <v>0</v>
      </c>
      <c r="D4" s="25"/>
      <c r="E4" s="7" t="e">
        <f t="shared" si="1"/>
        <v>#DIV/0!</v>
      </c>
    </row>
    <row r="5" spans="1:9" x14ac:dyDescent="0.35">
      <c r="A5" s="24"/>
      <c r="B5" s="5">
        <f t="shared" si="2"/>
        <v>0</v>
      </c>
      <c r="C5" s="6">
        <f t="shared" si="0"/>
        <v>0</v>
      </c>
      <c r="D5" s="25"/>
      <c r="E5" s="7" t="e">
        <f t="shared" si="1"/>
        <v>#DIV/0!</v>
      </c>
    </row>
    <row r="6" spans="1:9" x14ac:dyDescent="0.35">
      <c r="A6" s="24"/>
      <c r="B6" s="5">
        <f t="shared" si="2"/>
        <v>0</v>
      </c>
      <c r="C6" s="6">
        <f t="shared" si="0"/>
        <v>0</v>
      </c>
      <c r="D6" s="25"/>
      <c r="E6" s="7" t="e">
        <f t="shared" si="1"/>
        <v>#DIV/0!</v>
      </c>
    </row>
    <row r="7" spans="1:9" x14ac:dyDescent="0.35">
      <c r="A7" s="24"/>
      <c r="B7" s="5">
        <f t="shared" si="2"/>
        <v>0</v>
      </c>
      <c r="C7" s="6">
        <f t="shared" si="0"/>
        <v>0</v>
      </c>
      <c r="D7" s="25"/>
      <c r="E7" s="7" t="e">
        <f t="shared" si="1"/>
        <v>#DIV/0!</v>
      </c>
      <c r="F7" s="2"/>
    </row>
    <row r="8" spans="1:9" x14ac:dyDescent="0.35">
      <c r="A8" s="24"/>
      <c r="B8" s="5">
        <f t="shared" si="2"/>
        <v>0</v>
      </c>
      <c r="C8" s="6">
        <f t="shared" si="0"/>
        <v>0</v>
      </c>
      <c r="D8" s="25"/>
      <c r="E8" s="7" t="e">
        <f t="shared" si="1"/>
        <v>#DIV/0!</v>
      </c>
    </row>
    <row r="9" spans="1:9" x14ac:dyDescent="0.35">
      <c r="A9" s="24"/>
      <c r="B9" s="5">
        <f t="shared" si="2"/>
        <v>0</v>
      </c>
      <c r="C9" s="6">
        <f t="shared" si="0"/>
        <v>0</v>
      </c>
      <c r="D9" s="25"/>
      <c r="E9" s="7" t="e">
        <f t="shared" si="1"/>
        <v>#DIV/0!</v>
      </c>
    </row>
    <row r="10" spans="1:9" x14ac:dyDescent="0.35">
      <c r="A10" s="24"/>
      <c r="B10" s="5">
        <f t="shared" si="2"/>
        <v>0</v>
      </c>
      <c r="C10" s="6">
        <f t="shared" si="0"/>
        <v>0</v>
      </c>
      <c r="D10" s="25"/>
      <c r="E10" s="7" t="e">
        <f t="shared" si="1"/>
        <v>#DIV/0!</v>
      </c>
    </row>
    <row r="11" spans="1:9" x14ac:dyDescent="0.35">
      <c r="A11" s="24"/>
      <c r="B11" s="5">
        <f t="shared" si="2"/>
        <v>0</v>
      </c>
      <c r="C11" s="6">
        <f t="shared" si="0"/>
        <v>0</v>
      </c>
      <c r="D11" s="25"/>
      <c r="E11" s="7" t="e">
        <f t="shared" si="1"/>
        <v>#DIV/0!</v>
      </c>
    </row>
    <row r="12" spans="1:9" x14ac:dyDescent="0.35">
      <c r="A12" s="24"/>
      <c r="B12" s="5">
        <f t="shared" si="2"/>
        <v>0</v>
      </c>
      <c r="C12" s="6">
        <f t="shared" si="0"/>
        <v>0</v>
      </c>
      <c r="D12" s="25"/>
      <c r="E12" s="7" t="e">
        <f t="shared" si="1"/>
        <v>#DIV/0!</v>
      </c>
    </row>
    <row r="13" spans="1:9" x14ac:dyDescent="0.35">
      <c r="A13" s="24"/>
      <c r="B13" s="5">
        <f t="shared" si="2"/>
        <v>0</v>
      </c>
      <c r="C13" s="6">
        <f t="shared" si="0"/>
        <v>0</v>
      </c>
      <c r="D13" s="25"/>
      <c r="E13" s="7" t="e">
        <f t="shared" si="1"/>
        <v>#DIV/0!</v>
      </c>
    </row>
    <row r="14" spans="1:9" x14ac:dyDescent="0.35">
      <c r="A14" s="24"/>
      <c r="B14" s="5">
        <f t="shared" si="2"/>
        <v>0</v>
      </c>
      <c r="C14" s="6">
        <f t="shared" si="0"/>
        <v>0</v>
      </c>
      <c r="D14" s="25"/>
      <c r="E14" s="7" t="e">
        <f t="shared" si="1"/>
        <v>#DIV/0!</v>
      </c>
    </row>
    <row r="15" spans="1:9" x14ac:dyDescent="0.35">
      <c r="A15" s="24"/>
      <c r="B15" s="5">
        <f t="shared" si="2"/>
        <v>0</v>
      </c>
      <c r="C15" s="6">
        <f t="shared" si="0"/>
        <v>0</v>
      </c>
      <c r="D15" s="25"/>
      <c r="E15" s="7" t="e">
        <f t="shared" si="1"/>
        <v>#DIV/0!</v>
      </c>
    </row>
    <row r="16" spans="1:9" x14ac:dyDescent="0.35">
      <c r="A16" s="24"/>
      <c r="B16" s="5">
        <f t="shared" si="2"/>
        <v>0</v>
      </c>
      <c r="C16" s="6">
        <f t="shared" ref="C16" si="3">B16*dropvol</f>
        <v>0</v>
      </c>
      <c r="D16" s="25"/>
      <c r="E16" s="7" t="e">
        <f t="shared" si="1"/>
        <v>#DIV/0!</v>
      </c>
      <c r="F16" s="22" t="s">
        <v>4</v>
      </c>
      <c r="G16" s="23"/>
      <c r="H16" s="14"/>
      <c r="I16" s="8" t="s">
        <v>5</v>
      </c>
    </row>
    <row r="17" spans="1:14" x14ac:dyDescent="0.35">
      <c r="A17" s="24"/>
      <c r="B17" s="5">
        <f t="shared" si="2"/>
        <v>0</v>
      </c>
      <c r="C17" s="6">
        <f t="shared" ref="C17:C28" si="4">B17*dropvol</f>
        <v>0</v>
      </c>
      <c r="D17" s="25"/>
      <c r="E17" s="7" t="e">
        <f t="shared" si="1"/>
        <v>#DIV/0!</v>
      </c>
      <c r="F17" s="18" t="s">
        <v>9</v>
      </c>
      <c r="G17" s="19"/>
      <c r="H17" s="14"/>
      <c r="I17" t="s">
        <v>10</v>
      </c>
    </row>
    <row r="18" spans="1:14" x14ac:dyDescent="0.35">
      <c r="A18" s="24"/>
      <c r="B18" s="5">
        <f t="shared" si="2"/>
        <v>0</v>
      </c>
      <c r="C18" s="6">
        <f t="shared" si="4"/>
        <v>0</v>
      </c>
      <c r="D18" s="25"/>
      <c r="E18" s="7" t="e">
        <f t="shared" si="1"/>
        <v>#DIV/0!</v>
      </c>
      <c r="F18" s="18" t="s">
        <v>11</v>
      </c>
      <c r="G18" s="19"/>
      <c r="H18" s="19"/>
      <c r="I18" s="19"/>
      <c r="J18" s="14"/>
    </row>
    <row r="19" spans="1:14" x14ac:dyDescent="0.35">
      <c r="A19" s="24"/>
      <c r="B19" s="5">
        <f t="shared" si="2"/>
        <v>0</v>
      </c>
      <c r="C19" s="6">
        <f t="shared" si="4"/>
        <v>0</v>
      </c>
      <c r="D19" s="25"/>
      <c r="E19" s="7" t="e">
        <f t="shared" si="1"/>
        <v>#DIV/0!</v>
      </c>
      <c r="F19" s="18" t="s">
        <v>12</v>
      </c>
      <c r="G19" s="19"/>
      <c r="H19" s="19"/>
      <c r="I19" s="11">
        <f>J18*dropvol</f>
        <v>0</v>
      </c>
      <c r="J19" s="9" t="s">
        <v>6</v>
      </c>
    </row>
    <row r="20" spans="1:14" x14ac:dyDescent="0.35">
      <c r="A20" s="24"/>
      <c r="B20" s="5">
        <f t="shared" si="2"/>
        <v>0</v>
      </c>
      <c r="C20" s="6">
        <f t="shared" si="4"/>
        <v>0</v>
      </c>
      <c r="D20" s="25"/>
      <c r="E20" s="7" t="e">
        <f t="shared" si="1"/>
        <v>#DIV/0!</v>
      </c>
      <c r="F20" s="18" t="s">
        <v>13</v>
      </c>
      <c r="G20" s="19"/>
      <c r="H20" s="19"/>
      <c r="I20" s="19"/>
      <c r="J20" s="11">
        <v>10</v>
      </c>
      <c r="K20" t="s">
        <v>6</v>
      </c>
    </row>
    <row r="21" spans="1:14" x14ac:dyDescent="0.35">
      <c r="A21" s="24"/>
      <c r="B21" s="5">
        <f t="shared" si="2"/>
        <v>0</v>
      </c>
      <c r="C21" s="6">
        <f t="shared" si="4"/>
        <v>0</v>
      </c>
      <c r="D21" s="25"/>
      <c r="E21" s="7" t="e">
        <f t="shared" si="1"/>
        <v>#DIV/0!</v>
      </c>
      <c r="F21" s="18" t="s">
        <v>19</v>
      </c>
      <c r="G21" s="19"/>
      <c r="H21" s="19"/>
      <c r="I21" s="19"/>
      <c r="J21" s="11">
        <f>(H17*I19)/J20</f>
        <v>0</v>
      </c>
      <c r="K21" t="s">
        <v>10</v>
      </c>
    </row>
    <row r="22" spans="1:14" x14ac:dyDescent="0.35">
      <c r="A22" s="24"/>
      <c r="B22" s="5">
        <f t="shared" si="2"/>
        <v>0</v>
      </c>
      <c r="C22" s="6">
        <f t="shared" si="4"/>
        <v>0</v>
      </c>
      <c r="D22" s="25"/>
      <c r="E22" s="7" t="e">
        <f t="shared" si="1"/>
        <v>#DIV/0!</v>
      </c>
      <c r="F22" s="18" t="s">
        <v>14</v>
      </c>
      <c r="G22" s="19"/>
      <c r="H22" s="19"/>
      <c r="I22" s="14"/>
      <c r="J22" t="s">
        <v>15</v>
      </c>
      <c r="K22" s="11">
        <f>I22*dropvol</f>
        <v>0</v>
      </c>
      <c r="L22" s="9" t="s">
        <v>6</v>
      </c>
    </row>
    <row r="23" spans="1:14" x14ac:dyDescent="0.35">
      <c r="A23" s="24"/>
      <c r="B23" s="5">
        <f t="shared" si="2"/>
        <v>0</v>
      </c>
      <c r="C23" s="6">
        <f t="shared" si="4"/>
        <v>0</v>
      </c>
      <c r="D23" s="25"/>
      <c r="E23" s="7" t="e">
        <f t="shared" si="1"/>
        <v>#DIV/0!</v>
      </c>
      <c r="F23" s="18" t="s">
        <v>16</v>
      </c>
      <c r="G23" s="19"/>
      <c r="H23" s="19"/>
      <c r="I23" s="14"/>
      <c r="J23" t="s">
        <v>15</v>
      </c>
      <c r="K23" s="11">
        <f>I23*dropvol</f>
        <v>0</v>
      </c>
      <c r="L23" s="9" t="s">
        <v>6</v>
      </c>
    </row>
    <row r="24" spans="1:14" x14ac:dyDescent="0.35">
      <c r="A24" s="24"/>
      <c r="B24" s="5">
        <f t="shared" si="2"/>
        <v>0</v>
      </c>
      <c r="C24" s="6">
        <f t="shared" si="4"/>
        <v>0</v>
      </c>
      <c r="D24" s="25"/>
      <c r="E24" s="7" t="e">
        <f t="shared" si="1"/>
        <v>#DIV/0!</v>
      </c>
      <c r="F24" s="13" t="s">
        <v>17</v>
      </c>
      <c r="G24" s="17"/>
      <c r="J24" s="10"/>
    </row>
    <row r="25" spans="1:14" x14ac:dyDescent="0.35">
      <c r="A25" s="24"/>
      <c r="B25" s="5">
        <f t="shared" si="2"/>
        <v>0</v>
      </c>
      <c r="C25" s="6">
        <f t="shared" si="4"/>
        <v>0</v>
      </c>
      <c r="D25" s="25"/>
      <c r="E25" s="7" t="e">
        <f t="shared" si="1"/>
        <v>#DIV/0!</v>
      </c>
      <c r="F25" s="18" t="s">
        <v>20</v>
      </c>
      <c r="G25" s="19"/>
      <c r="H25" s="19"/>
      <c r="I25" s="19"/>
      <c r="J25" s="19"/>
      <c r="K25" s="19"/>
      <c r="L25" s="19"/>
      <c r="M25" s="11">
        <f>I23*3/4</f>
        <v>0</v>
      </c>
      <c r="N25" s="15" t="s">
        <v>21</v>
      </c>
    </row>
    <row r="26" spans="1:14" x14ac:dyDescent="0.35">
      <c r="A26" s="24"/>
      <c r="B26" s="5">
        <f t="shared" si="2"/>
        <v>0</v>
      </c>
      <c r="C26" s="6">
        <f t="shared" si="4"/>
        <v>0</v>
      </c>
      <c r="D26" s="25"/>
      <c r="E26" s="7" t="e">
        <f t="shared" si="1"/>
        <v>#DIV/0!</v>
      </c>
      <c r="F26" s="13" t="s">
        <v>18</v>
      </c>
      <c r="G26" s="16"/>
      <c r="H26" s="9"/>
    </row>
    <row r="27" spans="1:14" x14ac:dyDescent="0.35">
      <c r="A27" s="24"/>
      <c r="B27" s="5">
        <f t="shared" si="2"/>
        <v>0</v>
      </c>
      <c r="C27" s="6">
        <f t="shared" si="4"/>
        <v>0</v>
      </c>
      <c r="D27" s="25"/>
      <c r="E27" s="7" t="e">
        <f t="shared" si="1"/>
        <v>#DIV/0!</v>
      </c>
      <c r="F27" s="12"/>
      <c r="G27" s="9"/>
      <c r="H27" s="11"/>
      <c r="I27" s="27" t="s">
        <v>22</v>
      </c>
      <c r="J27" s="27"/>
      <c r="K27" s="27"/>
      <c r="L27" s="27"/>
    </row>
    <row r="28" spans="1:14" x14ac:dyDescent="0.35">
      <c r="A28" s="24"/>
      <c r="B28" s="5">
        <f t="shared" si="2"/>
        <v>0</v>
      </c>
      <c r="C28" s="6">
        <f t="shared" si="4"/>
        <v>0</v>
      </c>
      <c r="D28" s="25"/>
      <c r="E28" s="7"/>
      <c r="F28" s="12"/>
      <c r="G28" s="9"/>
      <c r="H28" s="11"/>
      <c r="I28" s="27"/>
      <c r="J28" s="27"/>
      <c r="K28" s="27"/>
      <c r="L28" s="27"/>
    </row>
    <row r="29" spans="1:14" ht="14.5" customHeight="1" x14ac:dyDescent="0.35">
      <c r="A29" s="20" t="s">
        <v>3</v>
      </c>
      <c r="B29" s="21"/>
      <c r="C29" s="21"/>
      <c r="D29" s="21"/>
      <c r="E29" s="26"/>
      <c r="I29" s="27"/>
      <c r="J29" s="27"/>
      <c r="K29" s="27"/>
      <c r="L29" s="27"/>
    </row>
  </sheetData>
  <dataConsolidate/>
  <mergeCells count="11">
    <mergeCell ref="F22:H22"/>
    <mergeCell ref="F23:H23"/>
    <mergeCell ref="F25:L25"/>
    <mergeCell ref="A29:D29"/>
    <mergeCell ref="F16:G16"/>
    <mergeCell ref="F17:G17"/>
    <mergeCell ref="F18:I18"/>
    <mergeCell ref="F19:H19"/>
    <mergeCell ref="F20:I20"/>
    <mergeCell ref="F21:I21"/>
    <mergeCell ref="I27:L29"/>
  </mergeCells>
  <printOptions horizontalCentered="1" verticalCentered="1"/>
  <pageMargins left="0.2" right="0.2" top="0.25" bottom="0.25" header="0.3" footer="0.3"/>
  <pageSetup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AB01-8265-47C7-AF23-E62BA90D1CD0}">
  <dimension ref="A1:N29"/>
  <sheetViews>
    <sheetView topLeftCell="A11" workbookViewId="0">
      <selection activeCell="O22" sqref="O22"/>
    </sheetView>
  </sheetViews>
  <sheetFormatPr defaultRowHeight="14.5" x14ac:dyDescent="0.35"/>
  <cols>
    <col min="1" max="1" width="6.1796875" customWidth="1"/>
    <col min="2" max="2" width="8.54296875" customWidth="1"/>
    <col min="3" max="3" width="7.7265625" customWidth="1"/>
    <col min="4" max="4" width="6.08984375" customWidth="1"/>
    <col min="5" max="5" width="9.26953125" customWidth="1"/>
    <col min="8" max="8" width="11.81640625" bestFit="1" customWidth="1"/>
  </cols>
  <sheetData>
    <row r="1" spans="1:9" ht="30" customHeight="1" x14ac:dyDescent="0.35">
      <c r="A1" s="3" t="s">
        <v>0</v>
      </c>
      <c r="B1" s="3" t="s">
        <v>1</v>
      </c>
      <c r="C1" s="3" t="s">
        <v>2</v>
      </c>
      <c r="D1" s="4" t="s">
        <v>7</v>
      </c>
      <c r="E1" s="3" t="s">
        <v>8</v>
      </c>
    </row>
    <row r="2" spans="1:9" x14ac:dyDescent="0.35">
      <c r="A2" s="24">
        <v>0</v>
      </c>
      <c r="B2" s="5">
        <f>A2</f>
        <v>0</v>
      </c>
      <c r="C2" s="6">
        <f t="shared" ref="C2:C15" si="0">B2*dropvol</f>
        <v>0</v>
      </c>
      <c r="D2" s="25">
        <v>4.7699999999999996</v>
      </c>
      <c r="E2" s="7">
        <f t="shared" ref="E2:E27" si="1">ABS((D3-D2)/(B3-B2))</f>
        <v>1.9999999999999574E-2</v>
      </c>
    </row>
    <row r="3" spans="1:9" x14ac:dyDescent="0.35">
      <c r="A3" s="24">
        <v>1</v>
      </c>
      <c r="B3" s="5">
        <f>A3+B2</f>
        <v>1</v>
      </c>
      <c r="C3" s="6">
        <f t="shared" si="0"/>
        <v>5.2631578947368418E-2</v>
      </c>
      <c r="D3" s="25">
        <v>4.75</v>
      </c>
      <c r="E3" s="7">
        <f t="shared" si="1"/>
        <v>1.9999999999999574E-2</v>
      </c>
      <c r="F3" s="1"/>
    </row>
    <row r="4" spans="1:9" x14ac:dyDescent="0.35">
      <c r="A4" s="24">
        <v>1</v>
      </c>
      <c r="B4" s="5">
        <f t="shared" ref="B4:B28" si="2">A4+B3</f>
        <v>2</v>
      </c>
      <c r="C4" s="6">
        <f t="shared" si="0"/>
        <v>0.10526315789473684</v>
      </c>
      <c r="D4" s="25">
        <v>4.7300000000000004</v>
      </c>
      <c r="E4" s="7">
        <f t="shared" si="1"/>
        <v>0</v>
      </c>
    </row>
    <row r="5" spans="1:9" x14ac:dyDescent="0.35">
      <c r="A5" s="24">
        <v>1</v>
      </c>
      <c r="B5" s="5">
        <f t="shared" si="2"/>
        <v>3</v>
      </c>
      <c r="C5" s="6">
        <f t="shared" si="0"/>
        <v>0.15789473684210525</v>
      </c>
      <c r="D5" s="25">
        <v>4.7300000000000004</v>
      </c>
      <c r="E5" s="7">
        <f t="shared" si="1"/>
        <v>1.0000000000000675E-2</v>
      </c>
    </row>
    <row r="6" spans="1:9" x14ac:dyDescent="0.35">
      <c r="A6" s="24">
        <v>1</v>
      </c>
      <c r="B6" s="5">
        <f t="shared" si="2"/>
        <v>4</v>
      </c>
      <c r="C6" s="6">
        <f t="shared" si="0"/>
        <v>0.21052631578947367</v>
      </c>
      <c r="D6" s="25">
        <v>4.72</v>
      </c>
      <c r="E6" s="7">
        <f t="shared" si="1"/>
        <v>9.9999999999997868E-3</v>
      </c>
    </row>
    <row r="7" spans="1:9" x14ac:dyDescent="0.35">
      <c r="A7" s="24">
        <v>1</v>
      </c>
      <c r="B7" s="5">
        <f t="shared" si="2"/>
        <v>5</v>
      </c>
      <c r="C7" s="6">
        <f t="shared" si="0"/>
        <v>0.26315789473684209</v>
      </c>
      <c r="D7" s="25">
        <v>4.71</v>
      </c>
      <c r="E7" s="7">
        <f t="shared" si="1"/>
        <v>0</v>
      </c>
      <c r="F7" s="2"/>
    </row>
    <row r="8" spans="1:9" x14ac:dyDescent="0.35">
      <c r="A8" s="24">
        <v>1</v>
      </c>
      <c r="B8" s="5">
        <f t="shared" si="2"/>
        <v>6</v>
      </c>
      <c r="C8" s="6">
        <f t="shared" si="0"/>
        <v>0.31578947368421051</v>
      </c>
      <c r="D8" s="25">
        <v>4.71</v>
      </c>
      <c r="E8" s="7">
        <f t="shared" si="1"/>
        <v>0</v>
      </c>
    </row>
    <row r="9" spans="1:9" x14ac:dyDescent="0.35">
      <c r="A9" s="24">
        <v>1</v>
      </c>
      <c r="B9" s="5">
        <f t="shared" si="2"/>
        <v>7</v>
      </c>
      <c r="C9" s="6">
        <f t="shared" si="0"/>
        <v>0.36842105263157893</v>
      </c>
      <c r="D9" s="25">
        <v>4.71</v>
      </c>
      <c r="E9" s="7">
        <f t="shared" si="1"/>
        <v>9.9999999999997868E-3</v>
      </c>
    </row>
    <row r="10" spans="1:9" x14ac:dyDescent="0.35">
      <c r="A10" s="24">
        <v>1</v>
      </c>
      <c r="B10" s="5">
        <f t="shared" si="2"/>
        <v>8</v>
      </c>
      <c r="C10" s="6">
        <f t="shared" si="0"/>
        <v>0.42105263157894735</v>
      </c>
      <c r="D10" s="25">
        <v>4.72</v>
      </c>
      <c r="E10" s="7">
        <f t="shared" si="1"/>
        <v>1.0000000000000675E-2</v>
      </c>
    </row>
    <row r="11" spans="1:9" x14ac:dyDescent="0.35">
      <c r="A11" s="24">
        <v>1</v>
      </c>
      <c r="B11" s="5">
        <f t="shared" si="2"/>
        <v>9</v>
      </c>
      <c r="C11" s="6">
        <f t="shared" si="0"/>
        <v>0.47368421052631576</v>
      </c>
      <c r="D11" s="25">
        <v>4.7300000000000004</v>
      </c>
      <c r="E11" s="7">
        <f t="shared" si="1"/>
        <v>9.9999999999997868E-3</v>
      </c>
    </row>
    <row r="12" spans="1:9" x14ac:dyDescent="0.35">
      <c r="A12" s="24">
        <v>1</v>
      </c>
      <c r="B12" s="5">
        <f t="shared" si="2"/>
        <v>10</v>
      </c>
      <c r="C12" s="6">
        <f t="shared" si="0"/>
        <v>0.52631578947368418</v>
      </c>
      <c r="D12" s="25">
        <v>4.74</v>
      </c>
      <c r="E12" s="7">
        <f t="shared" si="1"/>
        <v>2.0000000000000018E-2</v>
      </c>
    </row>
    <row r="13" spans="1:9" x14ac:dyDescent="0.35">
      <c r="A13" s="24">
        <v>2</v>
      </c>
      <c r="B13" s="5">
        <f t="shared" si="2"/>
        <v>12</v>
      </c>
      <c r="C13" s="6">
        <f t="shared" si="0"/>
        <v>0.63157894736842102</v>
      </c>
      <c r="D13" s="25">
        <v>4.78</v>
      </c>
      <c r="E13" s="7">
        <f t="shared" si="1"/>
        <v>4.0000000000000036E-2</v>
      </c>
    </row>
    <row r="14" spans="1:9" x14ac:dyDescent="0.35">
      <c r="A14" s="24">
        <v>2</v>
      </c>
      <c r="B14" s="5">
        <f t="shared" si="2"/>
        <v>14</v>
      </c>
      <c r="C14" s="6">
        <f t="shared" si="0"/>
        <v>0.73684210526315785</v>
      </c>
      <c r="D14" s="25">
        <v>4.8600000000000003</v>
      </c>
      <c r="E14" s="7">
        <f t="shared" si="1"/>
        <v>4.9999999999999822E-2</v>
      </c>
    </row>
    <row r="15" spans="1:9" x14ac:dyDescent="0.35">
      <c r="A15" s="24">
        <v>2</v>
      </c>
      <c r="B15" s="5">
        <f t="shared" si="2"/>
        <v>16</v>
      </c>
      <c r="C15" s="6">
        <f t="shared" si="0"/>
        <v>0.84210526315789469</v>
      </c>
      <c r="D15" s="25">
        <v>4.96</v>
      </c>
      <c r="E15" s="7">
        <f t="shared" si="1"/>
        <v>6.4999999999999947E-2</v>
      </c>
    </row>
    <row r="16" spans="1:9" x14ac:dyDescent="0.35">
      <c r="A16" s="24">
        <v>2</v>
      </c>
      <c r="B16" s="5">
        <f t="shared" si="2"/>
        <v>18</v>
      </c>
      <c r="C16" s="6">
        <f t="shared" ref="C16" si="3">B16*dropvol</f>
        <v>0.94736842105263153</v>
      </c>
      <c r="D16" s="25">
        <v>5.09</v>
      </c>
      <c r="E16" s="7">
        <f t="shared" si="1"/>
        <v>6.4999999999999947E-2</v>
      </c>
      <c r="F16" s="22" t="s">
        <v>4</v>
      </c>
      <c r="G16" s="23"/>
      <c r="H16" s="14">
        <v>28</v>
      </c>
      <c r="I16" s="8" t="s">
        <v>5</v>
      </c>
    </row>
    <row r="17" spans="1:14" x14ac:dyDescent="0.35">
      <c r="A17" s="24">
        <v>2</v>
      </c>
      <c r="B17" s="5">
        <f t="shared" si="2"/>
        <v>20</v>
      </c>
      <c r="C17" s="6">
        <f t="shared" ref="C17:C28" si="4">B17*dropvol</f>
        <v>1.0526315789473684</v>
      </c>
      <c r="D17" s="25">
        <v>5.22</v>
      </c>
      <c r="E17" s="7">
        <f t="shared" si="1"/>
        <v>5.0000000000000266E-2</v>
      </c>
      <c r="F17" s="18" t="s">
        <v>9</v>
      </c>
      <c r="G17" s="19"/>
      <c r="H17" s="14">
        <v>0.55500000000000005</v>
      </c>
      <c r="I17" t="s">
        <v>10</v>
      </c>
    </row>
    <row r="18" spans="1:14" x14ac:dyDescent="0.35">
      <c r="A18" s="24">
        <v>2</v>
      </c>
      <c r="B18" s="5">
        <f t="shared" si="2"/>
        <v>22</v>
      </c>
      <c r="C18" s="6">
        <f t="shared" si="4"/>
        <v>1.1578947368421053</v>
      </c>
      <c r="D18" s="25">
        <v>5.32</v>
      </c>
      <c r="E18" s="7">
        <f t="shared" si="1"/>
        <v>4.0000000000000036E-2</v>
      </c>
      <c r="F18" s="18" t="s">
        <v>11</v>
      </c>
      <c r="G18" s="19"/>
      <c r="H18" s="19"/>
      <c r="I18" s="19"/>
      <c r="J18" s="14">
        <v>32</v>
      </c>
    </row>
    <row r="19" spans="1:14" x14ac:dyDescent="0.35">
      <c r="A19" s="24">
        <v>2</v>
      </c>
      <c r="B19" s="5">
        <f t="shared" si="2"/>
        <v>24</v>
      </c>
      <c r="C19" s="6">
        <f t="shared" si="4"/>
        <v>1.263157894736842</v>
      </c>
      <c r="D19" s="25">
        <v>5.4</v>
      </c>
      <c r="E19" s="7">
        <f t="shared" si="1"/>
        <v>5.4999999999999716E-2</v>
      </c>
      <c r="F19" s="18" t="s">
        <v>12</v>
      </c>
      <c r="G19" s="19"/>
      <c r="H19" s="19"/>
      <c r="I19" s="11">
        <f>J18*dropvol</f>
        <v>1.6842105263157894</v>
      </c>
      <c r="J19" s="9" t="s">
        <v>6</v>
      </c>
    </row>
    <row r="20" spans="1:14" x14ac:dyDescent="0.35">
      <c r="A20" s="24">
        <v>2</v>
      </c>
      <c r="B20" s="5">
        <f t="shared" si="2"/>
        <v>26</v>
      </c>
      <c r="C20" s="6">
        <f t="shared" si="4"/>
        <v>1.3684210526315788</v>
      </c>
      <c r="D20" s="25">
        <v>5.51</v>
      </c>
      <c r="E20" s="7">
        <f t="shared" si="1"/>
        <v>5.0000000000000266E-2</v>
      </c>
      <c r="F20" s="18" t="s">
        <v>13</v>
      </c>
      <c r="G20" s="19"/>
      <c r="H20" s="19"/>
      <c r="I20" s="19"/>
      <c r="J20" s="11">
        <v>10</v>
      </c>
      <c r="K20" t="s">
        <v>6</v>
      </c>
    </row>
    <row r="21" spans="1:14" x14ac:dyDescent="0.35">
      <c r="A21" s="24">
        <v>2</v>
      </c>
      <c r="B21" s="5">
        <f t="shared" si="2"/>
        <v>28</v>
      </c>
      <c r="C21" s="6">
        <f t="shared" si="4"/>
        <v>1.4736842105263157</v>
      </c>
      <c r="D21" s="25">
        <v>5.61</v>
      </c>
      <c r="E21" s="7">
        <f t="shared" si="1"/>
        <v>7.9999999999999627E-2</v>
      </c>
      <c r="F21" s="18" t="s">
        <v>19</v>
      </c>
      <c r="G21" s="19"/>
      <c r="H21" s="19"/>
      <c r="I21" s="19"/>
      <c r="J21" s="11">
        <f>(H17*I19)/J20</f>
        <v>9.347368421052632E-2</v>
      </c>
      <c r="K21" t="s">
        <v>10</v>
      </c>
    </row>
    <row r="22" spans="1:14" x14ac:dyDescent="0.35">
      <c r="A22" s="24">
        <v>2</v>
      </c>
      <c r="B22" s="5">
        <f t="shared" si="2"/>
        <v>30</v>
      </c>
      <c r="C22" s="6">
        <f t="shared" si="4"/>
        <v>1.5789473684210527</v>
      </c>
      <c r="D22" s="25">
        <v>5.77</v>
      </c>
      <c r="E22" s="7">
        <f t="shared" si="1"/>
        <v>0.17500000000000027</v>
      </c>
      <c r="F22" s="18" t="s">
        <v>14</v>
      </c>
      <c r="G22" s="19"/>
      <c r="H22" s="19"/>
      <c r="I22" s="14">
        <v>18</v>
      </c>
      <c r="J22" t="s">
        <v>15</v>
      </c>
      <c r="K22" s="11">
        <f>I22*dropvol</f>
        <v>0.94736842105263153</v>
      </c>
      <c r="L22" s="9" t="s">
        <v>6</v>
      </c>
    </row>
    <row r="23" spans="1:14" x14ac:dyDescent="0.35">
      <c r="A23" s="24">
        <v>2</v>
      </c>
      <c r="B23" s="5">
        <f t="shared" si="2"/>
        <v>32</v>
      </c>
      <c r="C23" s="6">
        <f t="shared" si="4"/>
        <v>1.6842105263157894</v>
      </c>
      <c r="D23" s="25">
        <v>6.12</v>
      </c>
      <c r="E23" s="7">
        <f t="shared" si="1"/>
        <v>0.91000000000000014</v>
      </c>
      <c r="F23" s="18" t="s">
        <v>16</v>
      </c>
      <c r="G23" s="19"/>
      <c r="H23" s="19"/>
      <c r="I23" s="14">
        <v>32</v>
      </c>
      <c r="J23" t="s">
        <v>15</v>
      </c>
      <c r="K23" s="11">
        <f>I23*dropvol</f>
        <v>1.6842105263157894</v>
      </c>
      <c r="L23" s="9" t="s">
        <v>6</v>
      </c>
    </row>
    <row r="24" spans="1:14" x14ac:dyDescent="0.35">
      <c r="A24" s="24">
        <v>2</v>
      </c>
      <c r="B24" s="5">
        <f t="shared" si="2"/>
        <v>34</v>
      </c>
      <c r="C24" s="6">
        <f t="shared" si="4"/>
        <v>1.7894736842105261</v>
      </c>
      <c r="D24" s="25">
        <v>7.94</v>
      </c>
      <c r="E24" s="7">
        <f t="shared" si="1"/>
        <v>0.21499999999999941</v>
      </c>
      <c r="F24" s="13" t="s">
        <v>17</v>
      </c>
      <c r="G24" s="17">
        <v>4.7300000000000004</v>
      </c>
      <c r="J24" s="10"/>
    </row>
    <row r="25" spans="1:14" x14ac:dyDescent="0.35">
      <c r="A25" s="24">
        <v>2</v>
      </c>
      <c r="B25" s="5">
        <f t="shared" si="2"/>
        <v>36</v>
      </c>
      <c r="C25" s="6">
        <f t="shared" si="4"/>
        <v>1.8947368421052631</v>
      </c>
      <c r="D25" s="25">
        <v>8.3699999999999992</v>
      </c>
      <c r="E25" s="7">
        <f t="shared" si="1"/>
        <v>0.10500000000000043</v>
      </c>
      <c r="F25" s="18" t="s">
        <v>20</v>
      </c>
      <c r="G25" s="19"/>
      <c r="H25" s="19"/>
      <c r="I25" s="19"/>
      <c r="J25" s="19"/>
      <c r="K25" s="19"/>
      <c r="L25" s="19"/>
      <c r="M25" s="11">
        <f>I23*3/4</f>
        <v>24</v>
      </c>
      <c r="N25" s="15" t="s">
        <v>21</v>
      </c>
    </row>
    <row r="26" spans="1:14" x14ac:dyDescent="0.35">
      <c r="A26" s="24">
        <v>2</v>
      </c>
      <c r="B26" s="5">
        <f t="shared" si="2"/>
        <v>38</v>
      </c>
      <c r="C26" s="6">
        <f t="shared" si="4"/>
        <v>2</v>
      </c>
      <c r="D26" s="25">
        <v>8.58</v>
      </c>
      <c r="E26" s="7">
        <f t="shared" si="1"/>
        <v>5.4999999999999716E-2</v>
      </c>
      <c r="F26" s="13" t="s">
        <v>18</v>
      </c>
      <c r="G26" s="16">
        <v>5.4</v>
      </c>
      <c r="H26" s="9"/>
    </row>
    <row r="27" spans="1:14" x14ac:dyDescent="0.35">
      <c r="A27" s="24">
        <v>2</v>
      </c>
      <c r="B27" s="5">
        <f t="shared" si="2"/>
        <v>40</v>
      </c>
      <c r="C27" s="6">
        <f t="shared" si="4"/>
        <v>2.1052631578947367</v>
      </c>
      <c r="D27" s="25">
        <v>8.69</v>
      </c>
      <c r="E27" s="7">
        <f t="shared" si="1"/>
        <v>3.5000000000000142E-2</v>
      </c>
      <c r="F27" s="12"/>
      <c r="G27" s="9"/>
      <c r="H27" s="11"/>
      <c r="I27" s="27" t="s">
        <v>22</v>
      </c>
      <c r="J27" s="27"/>
      <c r="K27" s="27"/>
      <c r="L27" s="27"/>
    </row>
    <row r="28" spans="1:14" x14ac:dyDescent="0.35">
      <c r="A28" s="24">
        <v>2</v>
      </c>
      <c r="B28" s="5">
        <f t="shared" si="2"/>
        <v>42</v>
      </c>
      <c r="C28" s="6">
        <f t="shared" si="4"/>
        <v>2.2105263157894735</v>
      </c>
      <c r="D28" s="25">
        <v>8.76</v>
      </c>
      <c r="E28" s="7"/>
      <c r="F28" s="12"/>
      <c r="G28" s="9"/>
      <c r="H28" s="11"/>
      <c r="I28" s="27"/>
      <c r="J28" s="27"/>
      <c r="K28" s="27"/>
      <c r="L28" s="27"/>
    </row>
    <row r="29" spans="1:14" ht="14.5" customHeight="1" x14ac:dyDescent="0.35">
      <c r="A29" s="20" t="s">
        <v>3</v>
      </c>
      <c r="B29" s="21"/>
      <c r="C29" s="21"/>
      <c r="D29" s="21"/>
      <c r="E29" s="26">
        <f>1/19</f>
        <v>5.2631578947368418E-2</v>
      </c>
      <c r="I29" s="27"/>
      <c r="J29" s="27"/>
      <c r="K29" s="27"/>
      <c r="L29" s="27"/>
    </row>
  </sheetData>
  <dataConsolidate/>
  <mergeCells count="11">
    <mergeCell ref="F22:H22"/>
    <mergeCell ref="F23:H23"/>
    <mergeCell ref="F25:L25"/>
    <mergeCell ref="I27:L29"/>
    <mergeCell ref="A29:D29"/>
    <mergeCell ref="F16:G16"/>
    <mergeCell ref="F17:G17"/>
    <mergeCell ref="F18:I18"/>
    <mergeCell ref="F19:H19"/>
    <mergeCell ref="F20:I20"/>
    <mergeCell ref="F21:I21"/>
  </mergeCells>
  <printOptions horizontalCentered="1" verticalCentered="1"/>
  <pageMargins left="0.2" right="0.2" top="0.25" bottom="0.25" header="0.3" footer="0.3"/>
  <pageSetup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pHmetryDibasic</vt:lpstr>
      <vt:lpstr>Example</vt:lpstr>
      <vt:lpstr>Example!dropvol</vt:lpstr>
      <vt:lpstr>pHmetryDibasic!dropvol</vt:lpstr>
    </vt:vector>
  </TitlesOfParts>
  <Company>Department of Chemistry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Pradipta Ghosh</dc:creator>
  <cp:lastModifiedBy>Pradipta Ghosh</cp:lastModifiedBy>
  <cp:lastPrinted>2024-06-28T07:00:35Z</cp:lastPrinted>
  <dcterms:created xsi:type="dcterms:W3CDTF">2008-08-29T08:50:32Z</dcterms:created>
  <dcterms:modified xsi:type="dcterms:W3CDTF">2024-11-11T08:30:38Z</dcterms:modified>
</cp:coreProperties>
</file>